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560" windowWidth="17940" windowHeight="17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<sst xmlns="http://schemas.openxmlformats.org/spreadsheetml/2006/main" count="23" uniqueCount="23">
  <si>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160 Max</t>
  </si>
  <si>
    <t>6.2 Max</t>
  </si>
  <si>
    <t>Water ballast</t>
  </si>
  <si>
    <t>Span</t>
  </si>
  <si>
    <t>CG</t>
  </si>
  <si>
    <t>20 m</t>
  </si>
  <si>
    <t>18 m</t>
  </si>
  <si>
    <t>750 max (630 Aerobatic)</t>
  </si>
  <si>
    <t>Gewichten staart</t>
  </si>
  <si>
    <t>Water in staart</t>
  </si>
  <si>
    <t>Gewichten in vorste zitplaats</t>
  </si>
  <si>
    <t>CG limieten</t>
  </si>
  <si>
    <t>Totale gewicht</t>
  </si>
  <si>
    <t>Vleugel belasting</t>
  </si>
  <si>
    <t>Leeg gewicht</t>
  </si>
  <si>
    <t>Leeggewicht CG</t>
  </si>
  <si>
    <t>Vul de rode cellen in voor de gewichten die je wilt berekenen</t>
  </si>
  <si>
    <t>De groene cellen vermelden de limieten voor het vliegtuig</t>
  </si>
  <si>
    <t>De vetgedruk zwarte cellen geven het resultaat van de berekening</t>
  </si>
  <si>
    <t>CG tussen 34 en 36,5 is optimaal</t>
  </si>
  <si>
    <t>Voorste inzittende met chute</t>
  </si>
  <si>
    <t>Achterste inzittende met chute</t>
  </si>
  <si>
    <t>DG 1000    PH-1613  Weight &amp; Balance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</si>
</sst>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\ &quot;kg&quot;"/>
    <numFmt numFmtId="179" formatCode="0.000\ &quot;m&quot;"/>
    <numFmt numFmtId="180" formatCode="0.0\ &quot;kg&quot;"/>
    <numFmt numFmtId="181" formatCode="0\ &quot;kg/sq m&quot;"/>
    <numFmt numFmtId="182" formatCode="0.0\ &quot;m&quot;"/>
    <numFmt numFmtId="183" formatCode="0\ &quot;litre&quot;"/>
    <numFmt numFmtId="184" formatCode="0.000\ &quot;-&quot;"/>
    <numFmt numFmtId="185" formatCode="0.0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2"/>
    </font>
    <font>
      <b/>
      <sz val="20"/>
      <name val="Geneva"/>
      <family val="2"/>
    </font>
    <font>
      <sz val="20"/>
      <name val="Geneva"/>
      <family val="2"/>
    </font>
    <font>
      <sz val="20"/>
      <name val="Helv"/>
      <family val="0"/>
    </font>
    <font>
      <b/>
      <sz val="20"/>
      <name val="Helv"/>
      <family val="0"/>
    </font>
    <font>
      <i/>
      <sz val="20"/>
      <color indexed="10"/>
      <name val="Helv"/>
      <family val="0"/>
    </font>
    <font>
      <sz val="20"/>
      <color indexed="10"/>
      <name val="Geneva"/>
      <family val="2"/>
    </font>
    <font>
      <b/>
      <sz val="20"/>
      <color indexed="17"/>
      <name val="Helv"/>
      <family val="0"/>
    </font>
    <font>
      <sz val="20"/>
      <color indexed="17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20"/>
      <color indexed="57"/>
      <name val="Genev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20"/>
      <color theme="9" tint="-0.24997000396251678"/>
      <name val="Genev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179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7" fillId="0" borderId="0" xfId="0" applyFont="1" applyAlignment="1">
      <alignment/>
    </xf>
    <xf numFmtId="180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8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1" fillId="0" borderId="0" xfId="0" applyFont="1" applyAlignment="1">
      <alignment/>
    </xf>
    <xf numFmtId="184" fontId="11" fillId="0" borderId="0" xfId="0" applyNumberFormat="1" applyFont="1" applyAlignment="1">
      <alignment/>
    </xf>
    <xf numFmtId="179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NumberFormat="1" applyFont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50" zoomScaleNormal="50" zoomScalePageLayoutView="0" workbookViewId="0" topLeftCell="A1">
      <selection activeCell="D15" sqref="D15"/>
    </sheetView>
  </sheetViews>
  <sheetFormatPr defaultColWidth="20.875" defaultRowHeight="12.75"/>
  <cols>
    <col min="1" max="1" width="40.75390625" style="2" customWidth="1"/>
    <col min="2" max="2" width="23.875" style="2" bestFit="1" customWidth="1"/>
    <col min="3" max="3" width="23.875" style="2" customWidth="1"/>
    <col min="4" max="4" width="14.00390625" style="2" customWidth="1"/>
    <col min="5" max="5" width="20.875" style="2" customWidth="1"/>
    <col min="6" max="6" width="21.00390625" style="2" bestFit="1" customWidth="1"/>
    <col min="7" max="7" width="15.625" style="2" customWidth="1"/>
    <col min="8" max="16384" width="20.875" style="2" customWidth="1"/>
  </cols>
  <sheetData>
    <row r="1" spans="1:8" ht="57.75">
      <c r="A1" s="1" t="s">
        <v>22</v>
      </c>
      <c r="B1" s="1"/>
      <c r="F1" s="2" t="s">
        <v>14</v>
      </c>
      <c r="H1" s="4" t="s">
        <v>15</v>
      </c>
    </row>
    <row r="2" spans="6:8" ht="27.75">
      <c r="F2" s="2" t="s">
        <v>5</v>
      </c>
      <c r="G2" s="3">
        <v>414</v>
      </c>
      <c r="H2" s="5">
        <v>0.7357</v>
      </c>
    </row>
    <row r="3" spans="1:8" ht="27.75">
      <c r="A3" s="7" t="s">
        <v>20</v>
      </c>
      <c r="B3" s="14">
        <v>65</v>
      </c>
      <c r="C3" s="7"/>
      <c r="F3" s="2" t="s">
        <v>6</v>
      </c>
      <c r="G3" s="3">
        <v>408</v>
      </c>
      <c r="H3" s="5">
        <v>0.741</v>
      </c>
    </row>
    <row r="4" spans="1:7" ht="27.75">
      <c r="A4" s="7" t="s">
        <v>21</v>
      </c>
      <c r="B4" s="14">
        <v>85</v>
      </c>
      <c r="C4" s="7"/>
      <c r="G4" s="6"/>
    </row>
    <row r="5" spans="1:3" ht="27.75">
      <c r="A5" s="7" t="s">
        <v>8</v>
      </c>
      <c r="B5" s="15">
        <v>0</v>
      </c>
      <c r="C5" s="8">
        <f>1.2*B5</f>
        <v>0</v>
      </c>
    </row>
    <row r="6" spans="1:3" ht="27.75">
      <c r="A6" s="7" t="s">
        <v>2</v>
      </c>
      <c r="B6" s="16">
        <v>0</v>
      </c>
      <c r="C6" s="18" t="s">
        <v>0</v>
      </c>
    </row>
    <row r="7" spans="1:3" ht="27.75">
      <c r="A7" s="7" t="s">
        <v>9</v>
      </c>
      <c r="B7" s="16">
        <v>0</v>
      </c>
      <c r="C7" s="18" t="s">
        <v>1</v>
      </c>
    </row>
    <row r="8" spans="1:3" ht="27.75">
      <c r="A8" s="7" t="s">
        <v>10</v>
      </c>
      <c r="B8" s="22">
        <v>0</v>
      </c>
      <c r="C8" s="8">
        <f>B8*1.2</f>
        <v>0</v>
      </c>
    </row>
    <row r="9" spans="1:3" ht="27.75">
      <c r="A9" s="7" t="s">
        <v>3</v>
      </c>
      <c r="B9" s="17">
        <v>20</v>
      </c>
      <c r="C9" s="7"/>
    </row>
    <row r="10" spans="1:3" ht="27.75">
      <c r="A10" s="7" t="s">
        <v>4</v>
      </c>
      <c r="B10" s="10">
        <f>(B6*0.206+IF(B9=20,G2,G3)*IF(B9=20,H2,H3)+B7*5.26+(B5*1.2)*5.4-B3*1.35-B4*0.28-B8*1.2*1.96)/B12</f>
        <v>0.34225141843971635</v>
      </c>
      <c r="C10" s="23" t="s">
        <v>19</v>
      </c>
    </row>
    <row r="11" spans="1:3" ht="27.75">
      <c r="A11" s="11" t="s">
        <v>11</v>
      </c>
      <c r="B11" s="19">
        <v>0.19</v>
      </c>
      <c r="C11" s="20">
        <v>0.44</v>
      </c>
    </row>
    <row r="12" spans="1:3" ht="27.75">
      <c r="A12" s="7" t="s">
        <v>12</v>
      </c>
      <c r="B12" s="12">
        <f>B3+B4+B6+B7+IF(B9=20,G2,G3)+C5+C8</f>
        <v>564</v>
      </c>
      <c r="C12" s="18" t="s">
        <v>7</v>
      </c>
    </row>
    <row r="13" spans="1:3" ht="27.75">
      <c r="A13" s="7" t="s">
        <v>13</v>
      </c>
      <c r="B13" s="13">
        <f>IF(B9=20,B12/17.53,B12/16.72)</f>
        <v>32.17341699942955</v>
      </c>
      <c r="C13" s="9"/>
    </row>
    <row r="15" spans="1:3" ht="27.75">
      <c r="A15" s="24" t="s">
        <v>16</v>
      </c>
      <c r="B15" s="24"/>
      <c r="C15" s="24"/>
    </row>
    <row r="16" spans="1:3" ht="27.75">
      <c r="A16" s="24"/>
      <c r="B16" s="24"/>
      <c r="C16" s="24"/>
    </row>
    <row r="17" spans="1:3" ht="27.75">
      <c r="A17" s="24"/>
      <c r="B17" s="24"/>
      <c r="C17" s="24"/>
    </row>
    <row r="18" ht="27.75">
      <c r="A18" s="2" t="s">
        <v>18</v>
      </c>
    </row>
    <row r="19" ht="27.75">
      <c r="A19" s="21" t="s">
        <v>17</v>
      </c>
    </row>
  </sheetData>
  <sheetProtection/>
  <mergeCells count="1">
    <mergeCell ref="A15:C17"/>
  </mergeCells>
  <printOptions/>
  <pageMargins left="0.7500000000000001" right="0.7500000000000001" top="1" bottom="1" header="0.5" footer="0.5"/>
  <pageSetup fitToHeight="1" fitToWidth="1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Sanders</dc:creator>
  <cp:keywords/>
  <dc:description/>
  <cp:lastModifiedBy>dirk corporaal</cp:lastModifiedBy>
  <cp:lastPrinted>2011-07-01T09:04:49Z</cp:lastPrinted>
  <dcterms:created xsi:type="dcterms:W3CDTF">2009-07-31T08:15:30Z</dcterms:created>
  <dcterms:modified xsi:type="dcterms:W3CDTF">2020-08-03T12:05:06Z</dcterms:modified>
  <cp:category/>
  <cp:version/>
  <cp:contentType/>
  <cp:contentStatus/>
</cp:coreProperties>
</file>